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3" i="1"/>
  <c r="D39"/>
  <c r="D38"/>
  <c r="D37"/>
  <c r="D36"/>
  <c r="D35"/>
  <c r="D34"/>
  <c r="D33"/>
  <c r="D12" l="1"/>
  <c r="C26" l="1"/>
  <c r="D26" s="1"/>
  <c r="C25"/>
  <c r="D25" s="1"/>
  <c r="C24"/>
  <c r="D24" s="1"/>
  <c r="D23"/>
  <c r="C22"/>
  <c r="D22" s="1"/>
  <c r="C21"/>
  <c r="D21" s="1"/>
  <c r="C20"/>
  <c r="D20" s="1"/>
  <c r="C17"/>
  <c r="D17" s="1"/>
  <c r="C15"/>
  <c r="D15" s="1"/>
  <c r="C7"/>
  <c r="D7" s="1"/>
  <c r="C11"/>
  <c r="D11" s="1"/>
  <c r="E9"/>
  <c r="D9"/>
  <c r="D5"/>
  <c r="C19"/>
  <c r="D19" s="1"/>
  <c r="C18"/>
  <c r="D18" s="1"/>
  <c r="D13"/>
  <c r="C13"/>
  <c r="C16"/>
  <c r="D16" s="1"/>
  <c r="C14"/>
  <c r="D14" s="1"/>
  <c r="D10"/>
  <c r="C10"/>
  <c r="C8"/>
  <c r="D8" s="1"/>
  <c r="D4"/>
  <c r="C6"/>
  <c r="D6" s="1"/>
</calcChain>
</file>

<file path=xl/sharedStrings.xml><?xml version="1.0" encoding="utf-8"?>
<sst xmlns="http://schemas.openxmlformats.org/spreadsheetml/2006/main" count="56" uniqueCount="55">
  <si>
    <t>№</t>
  </si>
  <si>
    <t>НАИМЕНОВАНИЕ</t>
  </si>
  <si>
    <t>ЦЕНА ЗА 1 М3</t>
  </si>
  <si>
    <t>ЦЕНА ЗА ШТ</t>
  </si>
  <si>
    <t>КОЛ-ВО ШТ В 1 М3</t>
  </si>
  <si>
    <t>руб/м3</t>
  </si>
  <si>
    <t>руб</t>
  </si>
  <si>
    <t>шт</t>
  </si>
  <si>
    <r>
      <t xml:space="preserve">доска 40х100х6000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</si>
  <si>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доска 25х150х6000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</si>
  <si>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доска 25х100х6000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</si>
  <si>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доска 50х100х6000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</si>
  <si>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доска 40х200х6000 </t>
    </r>
    <r>
      <rPr>
        <b/>
        <i/>
        <sz val="11"/>
        <color theme="1"/>
        <rFont val="Calibri"/>
        <family val="2"/>
        <charset val="204"/>
        <scheme val="minor"/>
      </rPr>
      <t>сорт 1/под заказ</t>
    </r>
  </si>
  <si>
    <r>
      <t xml:space="preserve">доска 40х150х6000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</si>
  <si>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доска 50х150х6000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</si>
  <si>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>доска 50х200х6000</t>
    </r>
    <r>
      <rPr>
        <b/>
        <i/>
        <sz val="11"/>
        <color theme="1"/>
        <rFont val="Calibri"/>
        <family val="2"/>
        <charset val="204"/>
        <scheme val="minor"/>
      </rPr>
      <t xml:space="preserve"> сорт 1</t>
    </r>
  </si>
  <si>
    <r>
      <t xml:space="preserve">брус 100х100х6000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</si>
  <si>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брус 100х150х6000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</si>
  <si>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брус 150х150х6000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</si>
  <si>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брус 100х200х6000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</si>
  <si>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брус 150х200х6000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</si>
  <si>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брус 200х200х6000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</si>
  <si>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брусок 50х50х3000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</si>
  <si>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брусок 40х50х3000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</si>
  <si>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брусок 40х40х3000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</si>
  <si>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рейка 25х40х3000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</si>
  <si>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рейка 25х50х3000 </t>
    </r>
    <r>
      <rPr>
        <b/>
        <i/>
        <sz val="11"/>
        <color theme="1"/>
        <rFont val="Calibri"/>
        <family val="2"/>
        <charset val="204"/>
        <scheme val="minor"/>
      </rPr>
      <t>сорт 1</t>
    </r>
  </si>
  <si>
    <r>
      <t xml:space="preserve">доска 25х100х6000 </t>
    </r>
    <r>
      <rPr>
        <b/>
        <i/>
        <sz val="11"/>
        <color rgb="FF0070C0"/>
        <rFont val="Calibri"/>
        <family val="2"/>
        <charset val="204"/>
        <scheme val="minor"/>
      </rPr>
      <t>сорт 2</t>
    </r>
  </si>
  <si>
    <r>
      <t>доска 25х150х6000</t>
    </r>
    <r>
      <rPr>
        <b/>
        <i/>
        <sz val="11"/>
        <color rgb="FF0070C0"/>
        <rFont val="Calibri"/>
        <family val="2"/>
        <charset val="204"/>
        <scheme val="minor"/>
      </rPr>
      <t xml:space="preserve"> сорт 2</t>
    </r>
  </si>
  <si>
    <r>
      <t>доска 40х100х6000</t>
    </r>
    <r>
      <rPr>
        <b/>
        <i/>
        <sz val="11"/>
        <color rgb="FF0070C0"/>
        <rFont val="Calibri"/>
        <family val="2"/>
        <charset val="204"/>
        <scheme val="minor"/>
      </rPr>
      <t xml:space="preserve"> сорт 2</t>
    </r>
  </si>
  <si>
    <r>
      <t xml:space="preserve">доска 40х150х6000 </t>
    </r>
    <r>
      <rPr>
        <b/>
        <i/>
        <sz val="11"/>
        <color rgb="FF0070C0"/>
        <rFont val="Calibri"/>
        <family val="2"/>
        <charset val="204"/>
        <scheme val="minor"/>
      </rPr>
      <t>сорт 2</t>
    </r>
  </si>
  <si>
    <r>
      <t xml:space="preserve">доска 50х100х6000 </t>
    </r>
    <r>
      <rPr>
        <b/>
        <i/>
        <sz val="11"/>
        <color rgb="FF0070C0"/>
        <rFont val="Calibri"/>
        <family val="2"/>
        <scheme val="minor"/>
      </rPr>
      <t>сорт 2</t>
    </r>
  </si>
  <si>
    <r>
      <t xml:space="preserve">доска 50х150х6000 </t>
    </r>
    <r>
      <rPr>
        <b/>
        <i/>
        <sz val="11"/>
        <color rgb="FF0070C0"/>
        <rFont val="Calibri"/>
        <family val="2"/>
        <scheme val="minor"/>
      </rPr>
      <t>сорт 2</t>
    </r>
  </si>
  <si>
    <r>
      <t xml:space="preserve">брус 100х100х6000 </t>
    </r>
    <r>
      <rPr>
        <b/>
        <i/>
        <sz val="11"/>
        <color rgb="FF0070C0"/>
        <rFont val="Calibri"/>
        <family val="2"/>
        <scheme val="minor"/>
      </rPr>
      <t>сорт 2</t>
    </r>
  </si>
  <si>
    <r>
      <t xml:space="preserve">брус 150х150х6000 </t>
    </r>
    <r>
      <rPr>
        <b/>
        <i/>
        <sz val="11"/>
        <color rgb="FF0070C0"/>
        <rFont val="Calibri"/>
        <family val="2"/>
        <scheme val="minor"/>
      </rPr>
      <t>сорт 2</t>
    </r>
  </si>
  <si>
    <r>
      <t xml:space="preserve">брусок 50х50х3000 </t>
    </r>
    <r>
      <rPr>
        <b/>
        <i/>
        <sz val="11"/>
        <color rgb="FF0070C0"/>
        <rFont val="Calibri"/>
        <family val="2"/>
        <scheme val="minor"/>
      </rPr>
      <t>сорт 2</t>
    </r>
  </si>
  <si>
    <r>
      <t xml:space="preserve">доска 40х150х6000 </t>
    </r>
    <r>
      <rPr>
        <b/>
        <i/>
        <sz val="11"/>
        <color rgb="FFFF0000"/>
        <rFont val="Calibri"/>
        <family val="2"/>
        <charset val="204"/>
        <scheme val="minor"/>
      </rPr>
      <t>сорт 1 осина</t>
    </r>
  </si>
  <si>
    <r>
      <t>доска 22х100х6000</t>
    </r>
    <r>
      <rPr>
        <b/>
        <i/>
        <sz val="11"/>
        <color theme="1"/>
        <rFont val="Calibri"/>
        <family val="2"/>
        <charset val="204"/>
        <scheme val="minor"/>
      </rPr>
      <t xml:space="preserve"> сорт 2</t>
    </r>
  </si>
  <si>
    <t>дрова березовые в сетках:</t>
  </si>
  <si>
    <t>(камерная сушка, влажн 8%,вес 13 кг,</t>
  </si>
  <si>
    <t>длина 25 см, 30 шт в сетке, диам. 6 см)</t>
  </si>
  <si>
    <r>
      <t xml:space="preserve">доска 25х100х2000 </t>
    </r>
    <r>
      <rPr>
        <b/>
        <i/>
        <sz val="11"/>
        <color theme="1"/>
        <rFont val="Calibri"/>
        <family val="2"/>
        <charset val="204"/>
        <scheme val="minor"/>
      </rPr>
      <t>сорт 2</t>
    </r>
  </si>
  <si>
    <r>
      <t xml:space="preserve">доска 25х150х2000 </t>
    </r>
    <r>
      <rPr>
        <b/>
        <i/>
        <sz val="11"/>
        <color theme="1"/>
        <rFont val="Calibri"/>
        <family val="2"/>
        <charset val="204"/>
        <scheme val="minor"/>
      </rPr>
      <t>сорт 2</t>
    </r>
  </si>
  <si>
    <r>
      <t xml:space="preserve">доска 25х100х3000 </t>
    </r>
    <r>
      <rPr>
        <b/>
        <i/>
        <sz val="11"/>
        <color theme="1"/>
        <rFont val="Calibri"/>
        <family val="2"/>
        <charset val="204"/>
        <scheme val="minor"/>
      </rPr>
      <t>сорт 2</t>
    </r>
  </si>
  <si>
    <r>
      <t>доска 25х150х3000</t>
    </r>
    <r>
      <rPr>
        <b/>
        <i/>
        <sz val="11"/>
        <color theme="1"/>
        <rFont val="Calibri"/>
        <family val="2"/>
        <charset val="204"/>
        <scheme val="minor"/>
      </rPr>
      <t xml:space="preserve"> сорт 2</t>
    </r>
  </si>
  <si>
    <r>
      <t xml:space="preserve">доска 25х100х4000 </t>
    </r>
    <r>
      <rPr>
        <b/>
        <i/>
        <sz val="11"/>
        <color theme="1"/>
        <rFont val="Calibri"/>
        <family val="2"/>
        <charset val="204"/>
        <scheme val="minor"/>
      </rPr>
      <t>сорт 2</t>
    </r>
  </si>
  <si>
    <r>
      <t xml:space="preserve">доска 25х150х4000 </t>
    </r>
    <r>
      <rPr>
        <b/>
        <i/>
        <sz val="11"/>
        <color theme="1"/>
        <rFont val="Calibri"/>
        <family val="2"/>
        <charset val="204"/>
        <scheme val="minor"/>
      </rPr>
      <t>сорт 2</t>
    </r>
  </si>
  <si>
    <t>пеллеты 6 мм и 8 мм , зольность 0,4</t>
  </si>
  <si>
    <t>(пакеты по 15 кг)</t>
  </si>
  <si>
    <t>250 руб/сетка</t>
  </si>
  <si>
    <t>12000 руб/т</t>
  </si>
  <si>
    <t>пеллеты 8 мм в биг бегах</t>
  </si>
  <si>
    <t>деловой горбыль обрезной</t>
  </si>
  <si>
    <t>(длина 2 метра и 3 метра)</t>
  </si>
  <si>
    <t>6500 руб/м3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</si>
</sst>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3" borderId="2" xfId="0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6" fillId="0" borderId="1" xfId="0" applyFont="1" applyBorder="1"/>
    <xf numFmtId="0" fontId="1" fillId="0" borderId="1" xfId="0" applyFont="1" applyFill="1" applyBorder="1"/>
    <xf numFmtId="0" fontId="10" fillId="0" borderId="0" xfId="0" applyFont="1"/>
    <xf numFmtId="0" fontId="10" fillId="0" borderId="6" xfId="0" applyFont="1" applyFill="1" applyBorder="1"/>
    <xf numFmtId="0" fontId="8" fillId="0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9"/>
  <sheetViews>
    <sheetView tabSelected="1" view="pageLayout" topLeftCell="A34" zoomScaleNormal="100" workbookViewId="0">
      <selection activeCell="C29" sqref="C29"/>
    </sheetView>
  </sheetViews>
  <sheetFormatPr defaultRowHeight="15"/>
  <cols>
    <col min="1" max="1" width="4.140625" customWidth="1"/>
    <col min="2" max="2" width="33" customWidth="1"/>
    <col min="3" max="3" width="14.28515625" customWidth="1"/>
    <col min="4" max="4" width="13.42578125" customWidth="1"/>
    <col min="5" max="5" width="18.28515625" customWidth="1"/>
  </cols>
  <sheetData>
    <row r="2" spans="1:5" ht="15.75" thickBot="1">
      <c r="C2" s="1" t="s">
        <v>5</v>
      </c>
      <c r="D2" s="1" t="s">
        <v>6</v>
      </c>
      <c r="E2" s="1" t="s">
        <v>7</v>
      </c>
    </row>
    <row r="3" spans="1:5" ht="16.5" thickBot="1">
      <c r="A3" s="7" t="s">
        <v>0</v>
      </c>
      <c r="B3" s="8" t="s">
        <v>1</v>
      </c>
      <c r="C3" s="8" t="s">
        <v>2</v>
      </c>
      <c r="D3" s="8" t="s">
        <v>3</v>
      </c>
      <c r="E3" s="9" t="s">
        <v>4</v>
      </c>
    </row>
    <row r="4" spans="1:5">
      <c r="A4" s="4">
        <v>1</v>
      </c>
      <c r="B4" s="5" t="s">
        <v>10</v>
      </c>
      <c r="C4" s="6">
        <v>20000</v>
      </c>
      <c r="D4" s="5">
        <f>0.015*C4</f>
        <v>300</v>
      </c>
      <c r="E4" s="5">
        <v>66.67</v>
      </c>
    </row>
    <row r="5" spans="1:5">
      <c r="A5" s="2">
        <v>2</v>
      </c>
      <c r="B5" s="10" t="s">
        <v>27</v>
      </c>
      <c r="C5" s="11">
        <v>12000</v>
      </c>
      <c r="D5" s="10">
        <f>0.015*C5</f>
        <v>180</v>
      </c>
      <c r="E5" s="10">
        <v>66.67</v>
      </c>
    </row>
    <row r="6" spans="1:5">
      <c r="A6" s="2">
        <v>3</v>
      </c>
      <c r="B6" s="3" t="s">
        <v>9</v>
      </c>
      <c r="C6" s="3">
        <f>C4</f>
        <v>20000</v>
      </c>
      <c r="D6" s="3">
        <f>0.0225*C6</f>
        <v>450</v>
      </c>
      <c r="E6" s="3">
        <v>44.44</v>
      </c>
    </row>
    <row r="7" spans="1:5">
      <c r="A7" s="2">
        <v>4</v>
      </c>
      <c r="B7" s="10" t="s">
        <v>28</v>
      </c>
      <c r="C7" s="10">
        <f>C5</f>
        <v>12000</v>
      </c>
      <c r="D7" s="10">
        <f>0.0225*C7</f>
        <v>270</v>
      </c>
      <c r="E7" s="10">
        <v>44.44</v>
      </c>
    </row>
    <row r="8" spans="1:5">
      <c r="A8" s="2">
        <v>5</v>
      </c>
      <c r="B8" s="3" t="s">
        <v>8</v>
      </c>
      <c r="C8" s="3">
        <f>C4</f>
        <v>20000</v>
      </c>
      <c r="D8" s="3">
        <f>0.024*C8</f>
        <v>480</v>
      </c>
      <c r="E8" s="3">
        <v>41.66</v>
      </c>
    </row>
    <row r="9" spans="1:5">
      <c r="A9" s="2">
        <v>6</v>
      </c>
      <c r="B9" s="10" t="s">
        <v>29</v>
      </c>
      <c r="C9" s="11">
        <v>15000</v>
      </c>
      <c r="D9" s="10">
        <f>C9*0.024</f>
        <v>360</v>
      </c>
      <c r="E9" s="10">
        <f>41.66</f>
        <v>41.66</v>
      </c>
    </row>
    <row r="10" spans="1:5">
      <c r="A10" s="2">
        <v>7</v>
      </c>
      <c r="B10" s="3" t="s">
        <v>13</v>
      </c>
      <c r="C10" s="3">
        <f>C4</f>
        <v>20000</v>
      </c>
      <c r="D10" s="3">
        <f>0.036*C4</f>
        <v>720</v>
      </c>
      <c r="E10" s="3">
        <v>27.78</v>
      </c>
    </row>
    <row r="11" spans="1:5">
      <c r="A11" s="2">
        <v>8</v>
      </c>
      <c r="B11" s="10" t="s">
        <v>30</v>
      </c>
      <c r="C11" s="10">
        <f>C9</f>
        <v>15000</v>
      </c>
      <c r="D11" s="10">
        <f>0.036*C11</f>
        <v>540</v>
      </c>
      <c r="E11" s="10">
        <v>27.78</v>
      </c>
    </row>
    <row r="12" spans="1:5">
      <c r="A12" s="2">
        <v>9</v>
      </c>
      <c r="B12" s="16" t="s">
        <v>36</v>
      </c>
      <c r="C12" s="14">
        <v>13000</v>
      </c>
      <c r="D12" s="14">
        <f>C12*0.036</f>
        <v>467.99999999999994</v>
      </c>
      <c r="E12" s="15">
        <v>27.78</v>
      </c>
    </row>
    <row r="13" spans="1:5">
      <c r="A13" s="2">
        <v>10</v>
      </c>
      <c r="B13" s="3" t="s">
        <v>12</v>
      </c>
      <c r="C13" s="3">
        <f>C4</f>
        <v>20000</v>
      </c>
      <c r="D13" s="3">
        <f>0.04*0.2*6*C4</f>
        <v>960</v>
      </c>
      <c r="E13" s="3">
        <v>20.83</v>
      </c>
    </row>
    <row r="14" spans="1:5">
      <c r="A14" s="2">
        <v>11</v>
      </c>
      <c r="B14" s="3" t="s">
        <v>11</v>
      </c>
      <c r="C14" s="3">
        <f>C4</f>
        <v>20000</v>
      </c>
      <c r="D14" s="3">
        <f>0.03*C14</f>
        <v>600</v>
      </c>
      <c r="E14" s="3">
        <v>33.33</v>
      </c>
    </row>
    <row r="15" spans="1:5">
      <c r="A15" s="2">
        <v>12</v>
      </c>
      <c r="B15" s="12" t="s">
        <v>31</v>
      </c>
      <c r="C15" s="12">
        <f>C9</f>
        <v>15000</v>
      </c>
      <c r="D15" s="12">
        <f>0.03*C15</f>
        <v>450</v>
      </c>
      <c r="E15" s="12">
        <v>33.33</v>
      </c>
    </row>
    <row r="16" spans="1:5">
      <c r="A16" s="2">
        <v>13</v>
      </c>
      <c r="B16" s="3" t="s">
        <v>14</v>
      </c>
      <c r="C16" s="3">
        <f>C4</f>
        <v>20000</v>
      </c>
      <c r="D16" s="3">
        <f>0.045*C16</f>
        <v>900</v>
      </c>
      <c r="E16" s="3">
        <v>22.22</v>
      </c>
    </row>
    <row r="17" spans="1:5">
      <c r="A17" s="2">
        <v>14</v>
      </c>
      <c r="B17" s="12" t="s">
        <v>32</v>
      </c>
      <c r="C17" s="12">
        <f>C9</f>
        <v>15000</v>
      </c>
      <c r="D17" s="12">
        <f>0.045*C17</f>
        <v>675</v>
      </c>
      <c r="E17" s="12">
        <v>22.22</v>
      </c>
    </row>
    <row r="18" spans="1:5">
      <c r="A18" s="2">
        <v>15</v>
      </c>
      <c r="B18" s="3" t="s">
        <v>15</v>
      </c>
      <c r="C18" s="3">
        <f>C4</f>
        <v>20000</v>
      </c>
      <c r="D18" s="3">
        <f>0.06*C18</f>
        <v>1200</v>
      </c>
      <c r="E18" s="3">
        <v>16.670000000000002</v>
      </c>
    </row>
    <row r="19" spans="1:5">
      <c r="A19" s="2">
        <v>16</v>
      </c>
      <c r="B19" s="3" t="s">
        <v>16</v>
      </c>
      <c r="C19" s="3">
        <f>C4</f>
        <v>20000</v>
      </c>
      <c r="D19" s="3">
        <f>0.06*C19</f>
        <v>1200</v>
      </c>
      <c r="E19" s="3">
        <v>16.670000000000002</v>
      </c>
    </row>
    <row r="20" spans="1:5">
      <c r="A20" s="2">
        <v>17</v>
      </c>
      <c r="B20" s="12" t="s">
        <v>33</v>
      </c>
      <c r="C20" s="12">
        <f>C9</f>
        <v>15000</v>
      </c>
      <c r="D20" s="12">
        <f>0.06*C20</f>
        <v>900</v>
      </c>
      <c r="E20" s="12">
        <v>16.670000000000002</v>
      </c>
    </row>
    <row r="21" spans="1:5">
      <c r="A21" s="2">
        <v>18</v>
      </c>
      <c r="B21" s="3" t="s">
        <v>17</v>
      </c>
      <c r="C21" s="3">
        <f>C4</f>
        <v>20000</v>
      </c>
      <c r="D21" s="3">
        <f>0.09*C21</f>
        <v>1800</v>
      </c>
      <c r="E21" s="3">
        <v>11.11</v>
      </c>
    </row>
    <row r="22" spans="1:5">
      <c r="A22" s="2">
        <v>19</v>
      </c>
      <c r="B22" s="3" t="s">
        <v>18</v>
      </c>
      <c r="C22" s="3">
        <f>C4</f>
        <v>20000</v>
      </c>
      <c r="D22" s="3">
        <f>0.135*C22</f>
        <v>2700</v>
      </c>
      <c r="E22" s="3">
        <v>7.41</v>
      </c>
    </row>
    <row r="23" spans="1:5">
      <c r="A23" s="2">
        <v>20</v>
      </c>
      <c r="B23" s="12" t="s">
        <v>34</v>
      </c>
      <c r="C23" s="12">
        <f>C9</f>
        <v>15000</v>
      </c>
      <c r="D23" s="12">
        <f>0.135*C23</f>
        <v>2025.0000000000002</v>
      </c>
      <c r="E23" s="12">
        <v>7.41</v>
      </c>
    </row>
    <row r="24" spans="1:5">
      <c r="A24" s="2">
        <v>21</v>
      </c>
      <c r="B24" s="3" t="s">
        <v>19</v>
      </c>
      <c r="C24" s="3">
        <f>C4</f>
        <v>20000</v>
      </c>
      <c r="D24" s="3">
        <f>0.1*0.2*6*C24</f>
        <v>2400.0000000000005</v>
      </c>
      <c r="E24" s="3">
        <v>8.33</v>
      </c>
    </row>
    <row r="25" spans="1:5">
      <c r="A25" s="2">
        <v>22</v>
      </c>
      <c r="B25" s="3" t="s">
        <v>20</v>
      </c>
      <c r="C25" s="3">
        <f>C4</f>
        <v>20000</v>
      </c>
      <c r="D25" s="3">
        <f>0.15*0.2*6*C25</f>
        <v>3600</v>
      </c>
      <c r="E25" s="3">
        <v>5.55</v>
      </c>
    </row>
    <row r="26" spans="1:5">
      <c r="A26" s="2">
        <v>23</v>
      </c>
      <c r="B26" s="3" t="s">
        <v>21</v>
      </c>
      <c r="C26" s="3">
        <f>C4</f>
        <v>20000</v>
      </c>
      <c r="D26" s="3">
        <f>0.2*0.2*6*C26</f>
        <v>4800.0000000000009</v>
      </c>
      <c r="E26" s="3">
        <v>4.17</v>
      </c>
    </row>
    <row r="27" spans="1:5">
      <c r="A27" s="2">
        <v>24</v>
      </c>
      <c r="B27" s="3" t="s">
        <v>22</v>
      </c>
      <c r="C27" s="3">
        <v>17300</v>
      </c>
      <c r="D27" s="3">
        <v>130</v>
      </c>
      <c r="E27" s="3">
        <v>133</v>
      </c>
    </row>
    <row r="28" spans="1:5">
      <c r="A28" s="2">
        <v>25</v>
      </c>
      <c r="B28" s="12" t="s">
        <v>35</v>
      </c>
      <c r="C28" s="12">
        <v>17000</v>
      </c>
      <c r="D28" s="12">
        <v>86</v>
      </c>
      <c r="E28" s="12">
        <v>133</v>
      </c>
    </row>
    <row r="29" spans="1:5">
      <c r="A29" s="2">
        <v>26</v>
      </c>
      <c r="B29" s="3" t="s">
        <v>23</v>
      </c>
      <c r="C29" s="3">
        <v>17300</v>
      </c>
      <c r="D29" s="3">
        <v>104</v>
      </c>
      <c r="E29" s="3">
        <v>166</v>
      </c>
    </row>
    <row r="30" spans="1:5">
      <c r="A30" s="2">
        <v>27</v>
      </c>
      <c r="B30" s="3" t="s">
        <v>24</v>
      </c>
      <c r="C30" s="3">
        <v>17300</v>
      </c>
      <c r="D30" s="3">
        <v>84</v>
      </c>
      <c r="E30" s="3">
        <v>208</v>
      </c>
    </row>
    <row r="31" spans="1:5">
      <c r="A31" s="2">
        <v>28</v>
      </c>
      <c r="B31" s="3" t="s">
        <v>25</v>
      </c>
      <c r="C31" s="3">
        <v>17300</v>
      </c>
      <c r="D31" s="3">
        <v>55</v>
      </c>
      <c r="E31" s="3">
        <v>333</v>
      </c>
    </row>
    <row r="32" spans="1:5">
      <c r="A32" s="13">
        <v>29</v>
      </c>
      <c r="B32" s="3" t="s">
        <v>26</v>
      </c>
      <c r="C32" s="3">
        <v>17300</v>
      </c>
      <c r="D32" s="3">
        <v>67</v>
      </c>
      <c r="E32" s="3">
        <v>266</v>
      </c>
    </row>
    <row r="33" spans="1:5">
      <c r="A33" s="2">
        <v>30</v>
      </c>
      <c r="B33" s="3" t="s">
        <v>37</v>
      </c>
      <c r="C33" s="3">
        <v>12000</v>
      </c>
      <c r="D33" s="3">
        <f>0.022*0.1*6*C33</f>
        <v>158.4</v>
      </c>
      <c r="E33" s="3">
        <v>75</v>
      </c>
    </row>
    <row r="34" spans="1:5">
      <c r="A34" s="2">
        <v>31</v>
      </c>
      <c r="B34" s="3" t="s">
        <v>41</v>
      </c>
      <c r="C34" s="3">
        <v>12000</v>
      </c>
      <c r="D34" s="3">
        <f>0.025*0.1*2*C34</f>
        <v>60.000000000000014</v>
      </c>
      <c r="E34" s="3">
        <v>200</v>
      </c>
    </row>
    <row r="35" spans="1:5">
      <c r="A35" s="2">
        <v>32</v>
      </c>
      <c r="B35" s="3" t="s">
        <v>42</v>
      </c>
      <c r="C35" s="3">
        <v>12000</v>
      </c>
      <c r="D35" s="3">
        <f>0.025*0.15*2*C35</f>
        <v>90</v>
      </c>
      <c r="E35" s="3">
        <v>133</v>
      </c>
    </row>
    <row r="36" spans="1:5">
      <c r="A36" s="2">
        <v>33</v>
      </c>
      <c r="B36" s="3" t="s">
        <v>43</v>
      </c>
      <c r="C36" s="3">
        <v>12000</v>
      </c>
      <c r="D36" s="3">
        <f>0.025*0.1*3*C36</f>
        <v>90.000000000000014</v>
      </c>
      <c r="E36" s="3">
        <v>133</v>
      </c>
    </row>
    <row r="37" spans="1:5">
      <c r="A37" s="2">
        <v>34</v>
      </c>
      <c r="B37" s="3" t="s">
        <v>44</v>
      </c>
      <c r="C37" s="3">
        <v>12000</v>
      </c>
      <c r="D37" s="3">
        <f>0.025*0.15*3*C37</f>
        <v>135</v>
      </c>
      <c r="E37" s="3">
        <v>89</v>
      </c>
    </row>
    <row r="38" spans="1:5">
      <c r="A38" s="2">
        <v>35</v>
      </c>
      <c r="B38" s="3" t="s">
        <v>45</v>
      </c>
      <c r="C38" s="3">
        <v>12000</v>
      </c>
      <c r="D38" s="3">
        <f>0.025*0.1*4*C38</f>
        <v>120.00000000000003</v>
      </c>
      <c r="E38" s="3">
        <v>100</v>
      </c>
    </row>
    <row r="39" spans="1:5">
      <c r="A39" s="2">
        <v>36</v>
      </c>
      <c r="B39" s="3" t="s">
        <v>46</v>
      </c>
      <c r="C39" s="3">
        <v>12000</v>
      </c>
      <c r="D39" s="3">
        <f>0.025*0.15*4*C39</f>
        <v>180</v>
      </c>
      <c r="E39" s="3">
        <v>66</v>
      </c>
    </row>
    <row r="40" spans="1:5">
      <c r="A40" s="2">
        <v>37</v>
      </c>
      <c r="B40" s="2" t="s">
        <v>38</v>
      </c>
      <c r="C40" s="3"/>
      <c r="D40" s="3" t="s">
        <v>49</v>
      </c>
      <c r="E40" s="3"/>
    </row>
    <row r="41" spans="1:5">
      <c r="A41" s="2"/>
      <c r="B41" s="3" t="s">
        <v>39</v>
      </c>
      <c r="C41" s="3"/>
      <c r="D41" s="3"/>
      <c r="E41" s="3"/>
    </row>
    <row r="42" spans="1:5">
      <c r="A42" s="2"/>
      <c r="B42" s="3" t="s">
        <v>40</v>
      </c>
      <c r="C42" s="3"/>
      <c r="D42" s="3"/>
      <c r="E42" s="3"/>
    </row>
    <row r="43" spans="1:5">
      <c r="A43" s="2">
        <v>38</v>
      </c>
      <c r="B43" s="2" t="s">
        <v>47</v>
      </c>
      <c r="C43" s="3"/>
      <c r="D43" s="3" t="s">
        <v>50</v>
      </c>
      <c r="E43" s="3"/>
    </row>
    <row r="44" spans="1:5">
      <c r="A44" s="2"/>
      <c r="B44" s="3" t="s">
        <v>48</v>
      </c>
      <c r="C44" s="3"/>
      <c r="D44" s="3"/>
      <c r="E44" s="3"/>
    </row>
    <row r="45" spans="1:5">
      <c r="A45" s="2">
        <v>39</v>
      </c>
      <c r="B45" s="2" t="s">
        <v>51</v>
      </c>
      <c r="C45" s="3"/>
      <c r="D45" s="3" t="s">
        <v>50</v>
      </c>
      <c r="E45" s="3"/>
    </row>
    <row r="46" spans="1:5">
      <c r="A46" s="2">
        <v>40</v>
      </c>
      <c r="B46" s="2" t="s">
        <v>52</v>
      </c>
      <c r="C46" s="3"/>
      <c r="D46" s="3" t="s">
        <v>54</v>
      </c>
      <c r="E46" s="3"/>
    </row>
    <row r="47" spans="1:5">
      <c r="A47" s="2"/>
      <c r="B47" s="3" t="s">
        <v>53</v>
      </c>
      <c r="C47" s="3"/>
      <c r="D47" s="3"/>
      <c r="E47" s="3"/>
    </row>
    <row r="48" spans="1:5">
      <c r="A48" s="3"/>
      <c r="B48" s="3"/>
      <c r="C48" s="3"/>
      <c r="D48" s="3"/>
      <c r="E48" s="3"/>
    </row>
    <row r="49" spans="1:5">
      <c r="A49" s="3"/>
      <c r="B49" s="3"/>
      <c r="C49" s="3"/>
      <c r="D49" s="3"/>
      <c r="E4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2024-10-24T12:18:10Z</dcterms:modified>
</cp:coreProperties>
</file>